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<sst xmlns="http://schemas.openxmlformats.org/spreadsheetml/2006/main" count="27208" uniqueCount="799">
  <si>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</si>
  <si>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</si>
  <si>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</si>
  <si>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</si>
  <si>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</si>
  <si>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</si>
  <si>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</si>
  <si>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</si>
  <si>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</si>
  <si>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</si>
  <si>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</si>
  <si>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</si>
  <si>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</si>
  <si>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</si>
  <si>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</si>
  <si>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</si>
  <si>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</si>
  <si>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</si>
  <si>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</si>
  <si>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</si>
  <si>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</si>
  <si>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</si>
  <si>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</si>
  <si>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</si>
  <si>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</si>
  <si>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</si>
  <si>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</si>
  <si>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</si>
  <si>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</si>
  <si>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</si>
  <si>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</si>
  <si>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</si>
  <si>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</si>
  <si>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</si>
  <si>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</si>
  <si>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</si>
  <si>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</si>
  <si>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</si>
  <si>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</si>
  <si>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</si>
  <si>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</si>
  <si>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</si>
  <si>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</si>
  <si>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</si>
  <si>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</si>
  <si>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</si>
  <si>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</si>
  <si>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</si>
  <si>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</si>
  <si>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</si>
  <si>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</si>
  <si>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</si>
  <si>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</si>
  <si>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</si>
  <si>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</si>
  <si>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</si>
  <si>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</si>
  <si>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</si>
  <si>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</si>
  <si>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</si>
  <si>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</si>
  <si>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</si>
  <si>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</si>
  <si>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</si>
  <si>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</si>
  <si>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</si>
  <si>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</si>
  <si>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</si>
  <si>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</si>
  <si>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</si>
  <si>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</si>
  <si>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</si>
  <si>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</si>
  <si>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</si>
  <si>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</si>
  <si>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</si>
  <si>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</si>
  <si>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</si>
  <si>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</si>
  <si>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</si>
  <si>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</si>
  <si>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</si>
  <si>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</si>
  <si>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</si>
  <si>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</si>
  <si>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</si>
  <si>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</si>
  <si>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</si>
  <si>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</si>
  <si>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</si>
  <si>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</si>
  <si>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</si>
  <si>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</si>
  <si>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</si>
  <si>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</si>
  <si>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</si>
  <si>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</si>
  <si>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</si>
  <si>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</si>
  <si>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</si>
  <si>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</si>
  <si>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</si>
  <si>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</si>
  <si>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</si>
  <si>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</si>
  <si>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</si>
  <si>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</si>
  <si>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</si>
  <si>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</si>
  <si>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</si>
  <si>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</si>
  <si>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</si>
  <si>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</si>
  <si>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</si>
  <si>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</si>
  <si>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</si>
  <si>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</si>
  <si>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</si>
  <si>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</si>
  <si>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</si>
  <si>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</si>
  <si>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</si>
  <si>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</si>
  <si>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</si>
  <si>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</si>
  <si>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</si>
  <si>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</si>
  <si>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</si>
  <si>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</si>
  <si>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</si>
  <si>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</si>
  <si>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</si>
  <si>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</si>
  <si>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</si>
  <si>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</si>
  <si>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</si>
  <si>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</si>
  <si>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</si>
  <si>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</si>
  <si>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</si>
  <si>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</si>
  <si>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</si>
  <si>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</si>
  <si>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</si>
  <si>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</si>
  <si>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</si>
  <si>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</si>
  <si>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</si>
  <si>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</si>
  <si>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</si>
  <si>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</si>
  <si>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</si>
  <si>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</si>
  <si>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</si>
  <si>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</si>
  <si>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</si>
  <si>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</si>
  <si>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</si>
  <si>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</si>
  <si>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</si>
  <si>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</si>
  <si>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</si>
  <si>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</si>
  <si>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</si>
  <si>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</si>
  <si>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</si>
  <si>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</si>
  <si>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</si>
  <si>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</si>
  <si>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</si>
  <si>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</si>
  <si>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</si>
  <si>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</si>
  <si>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</si>
  <si>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</si>
  <si>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</si>
  <si>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</si>
  <si>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</si>
  <si>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</si>
  <si>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</si>
  <si>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</si>
  <si>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</si>
  <si>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</si>
  <si>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</si>
  <si>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</si>
  <si>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</si>
  <si>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</si>
  <si>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</si>
  <si>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</si>
  <si>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</si>
  <si>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</si>
  <si>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</si>
  <si>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</si>
  <si>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</si>
  <si>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</si>
  <si>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</si>
  <si>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</si>
  <si>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</si>
  <si>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</si>
  <si>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</si>
  <si>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</si>
  <si>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</si>
  <si>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</si>
  <si>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</si>
  <si>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</si>
  <si>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</si>
  <si>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</si>
  <si>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</si>
  <si>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</si>
  <si>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</si>
  <si>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</si>
  <si>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</si>
  <si>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</si>
  <si>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</si>
  <si>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</si>
  <si>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</si>
  <si>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</si>
  <si>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</si>
  <si>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</si>
  <si>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</si>
  <si>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</si>
  <si>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</si>
  <si>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</si>
  <si>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</si>
  <si>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</si>
  <si>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</si>
  <si>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</si>
  <si>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</si>
  <si>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</si>
  <si>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</si>
  <si>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</si>
  <si>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</si>
  <si>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</si>
  <si>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</si>
  <si>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</si>
  <si>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</si>
  <si>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</si>
  <si>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</si>
  <si>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</si>
  <si>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</si>
  <si>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</si>
  <si>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</si>
  <si>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</si>
  <si>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</si>
  <si>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</si>
  <si>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</si>
  <si>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</si>
  <si>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</si>
  <si>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</si>
  <si>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</si>
  <si>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</si>
  <si>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</si>
  <si>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</si>
  <si>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</si>
  <si>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</si>
  <si>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</si>
  <si>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</si>
  <si>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</si>
  <si>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</si>
  <si>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</si>
  <si>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</si>
  <si>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</si>
  <si>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</si>
  <si>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</si>
  <si>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</si>
  <si>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</si>
  <si>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</si>
  <si>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</si>
  <si>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</si>
  <si>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</si>
  <si>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</si>
  <si>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</si>
  <si>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</si>
  <si>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</si>
  <si>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</si>
  <si>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</si>
  <si>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</si>
  <si>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</si>
  <si>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</si>
  <si>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</si>
  <si>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</si>
  <si>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</si>
  <si>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</si>
  <si>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</si>
  <si>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</si>
  <si>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</si>
  <si>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</si>
  <si>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</si>
  <si>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</si>
  <si>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</si>
  <si>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</si>
  <si>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</si>
  <si>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</si>
  <si>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</si>
  <si>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</si>
  <si>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</si>
  <si>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</si>
  <si>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</si>
  <si>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</si>
  <si>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</si>
  <si>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</si>
  <si>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</si>
  <si>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</si>
  <si>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</si>
  <si>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</si>
  <si>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</si>
  <si>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</si>
  <si>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</si>
  <si>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</si>
  <si>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</si>
  <si>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</si>
  <si>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</si>
  <si>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</si>
  <si>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</si>
  <si>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</si>
  <si>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</si>
  <si>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</si>
  <si>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</si>
  <si>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</si>
  <si>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</si>
  <si>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</si>
  <si>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</si>
  <si>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</si>
  <si>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</si>
  <si>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</si>
  <si>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</si>
  <si>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</si>
  <si>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</si>
  <si>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</si>
  <si>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</si>
  <si>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</si>
  <si>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</si>
  <si>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</si>
  <si>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</si>
  <si>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</si>
  <si>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</si>
  <si>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</si>
  <si>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</si>
  <si>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</si>
  <si>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</si>
  <si>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</si>
  <si>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</si>
  <si>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</si>
  <si>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</si>
  <si>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</si>
  <si>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</si>
  <si>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</si>
  <si>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</si>
  <si>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</si>
  <si>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</si>
  <si>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</si>
  <si>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</si>
  <si>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</si>
  <si>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</si>
  <si>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</si>
  <si>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</si>
  <si>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</si>
  <si>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</si>
  <si>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</si>
  <si>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</si>
  <si>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</si>
  <si>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</si>
  <si>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</si>
  <si>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</si>
  <si>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</si>
  <si>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</si>
  <si>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</si>
  <si>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</si>
  <si>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</si>
  <si>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</si>
  <si>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</si>
  <si>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</si>
  <si>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</si>
  <si>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</si>
  <si>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</si>
  <si>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</si>
  <si>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</si>
  <si>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</si>
  <si>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</si>
  <si>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</si>
  <si>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</si>
  <si>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</si>
  <si>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</si>
  <si>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</si>
  <si>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</si>
  <si>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</si>
  <si>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</si>
  <si>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</si>
  <si>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</si>
  <si>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</si>
  <si>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</si>
  <si>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</si>
  <si>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</si>
  <si>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</si>
  <si>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</si>
  <si>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</si>
  <si>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</si>
  <si>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</si>
  <si>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</si>
  <si>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</si>
  <si>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</si>
  <si>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</si>
  <si>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</si>
  <si>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</si>
  <si>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</si>
  <si>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</si>
  <si>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</si>
  <si>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</si>
  <si>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</si>
  <si>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</si>
  <si>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</si>
  <si>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</si>
  <si>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</si>
  <si>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</si>
  <si>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</si>
  <si>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</si>
  <si>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</si>
  <si>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</si>
  <si>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</si>
  <si>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</si>
  <si>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</si>
  <si>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</si>
  <si>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</si>
  <si>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</si>
  <si>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</si>
  <si>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</si>
  <si>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</si>
  <si>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</si>
  <si>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</si>
  <si>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</si>
  <si>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</si>
  <si>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</si>
  <si>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</si>
  <si>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</si>
  <si>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</si>
  <si>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</si>
  <si>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</si>
  <si>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</si>
  <si>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</si>
  <si>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</si>
  <si>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</si>
  <si>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</si>
  <si>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</si>
  <si>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</si>
  <si>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</si>
  <si>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</si>
  <si>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</si>
  <si>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</si>
  <si>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</si>
  <si>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</si>
  <si>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</si>
  <si>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</si>
  <si>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</si>
  <si>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</si>
  <si>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</si>
  <si>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</si>
  <si>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</si>
  <si>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</si>
  <si>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</si>
  <si>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</si>
  <si>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</si>
  <si>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</si>
  <si>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</si>
  <si>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</si>
  <si>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</si>
  <si>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</si>
  <si>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</si>
  <si>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</si>
  <si>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</si>
  <si>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</si>
  <si>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</si>
  <si>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</si>
  <si>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</si>
  <si>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</si>
  <si>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</si>
  <si>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</si>
  <si>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</si>
  <si>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</si>
  <si>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</si>
  <si>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</si>
  <si>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</si>
  <si>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</si>
  <si>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</si>
  <si>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</si>
  <si>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</si>
  <si>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</si>
  <si>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</si>
  <si>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</si>
  <si>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</si>
  <si>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</si>
  <si>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</si>
  <si>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</si>
  <si>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</si>
  <si>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</si>
  <si>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</si>
  <si>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</si>
  <si>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</si>
  <si>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</si>
  <si>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</si>
  <si>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</si>
  <si>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</si>
  <si>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</si>
  <si>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</si>
  <si>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</si>
  <si>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</si>
  <si>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</si>
  <si>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</si>
  <si>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</si>
  <si>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</si>
  <si>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</si>
  <si>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</si>
  <si>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</si>
  <si>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</si>
  <si>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</si>
  <si>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</si>
  <si>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</si>
  <si>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</si>
  <si>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</si>
  <si>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</si>
  <si>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</si>
  <si>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</si>
  <si>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</si>
  <si>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</si>
  <si>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</si>
  <si>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</si>
  <si>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</si>
  <si>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</si>
  <si>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</si>
  <si>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</si>
  <si>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</si>
  <si>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</si>
  <si>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</si>
  <si>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</si>
  <si>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</si>
  <si>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</si>
  <si>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</si>
  <si>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</si>
  <si>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</si>
  <si>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</si>
  <si>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</si>
  <si>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</si>
  <si>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</si>
  <si>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</si>
  <si>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</si>
  <si>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</si>
  <si>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</si>
  <si>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</si>
  <si>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</si>
  <si>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</si>
  <si>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</si>
  <si>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</si>
  <si>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</si>
  <si>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</si>
  <si>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</si>
  <si>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</si>
  <si>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</si>
  <si>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</si>
  <si>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</si>
  <si>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</si>
  <si>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</si>
  <si>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</si>
  <si>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</si>
  <si>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</si>
  <si>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</si>
  <si>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</si>
  <si>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</si>
  <si>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</si>
  <si>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</si>
  <si>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</si>
  <si>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</si>
  <si>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</si>
  <si>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</si>
  <si>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</si>
  <si>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</si>
  <si>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</si>
  <si>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</si>
  <si>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</si>
  <si>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</si>
  <si>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</si>
  <si>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</si>
  <si>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</si>
  <si>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</si>
  <si>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</si>
  <si>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</si>
  <si>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</si>
  <si>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</si>
  <si>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</si>
  <si>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</si>
  <si>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</si>
  <si>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</si>
  <si>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</si>
  <si>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</si>
  <si>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</si>
  <si>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</si>
  <si>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</si>
  <si>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</si>
  <si>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</si>
  <si>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</si>
  <si>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</si>
  <si>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</si>
  <si>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</si>
  <si>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</si>
  <si>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</si>
  <si>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</si>
  <si>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</si>
  <si>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</si>
  <si>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</si>
  <si>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</si>
  <si>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</si>
  <si>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</si>
  <si>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</si>
  <si>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</si>
  <si>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</si>
  <si>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</si>
  <si>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</si>
  <si>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</si>
  <si>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</si>
  <si>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</si>
  <si>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</si>
  <si>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</si>
  <si>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</si>
  <si>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</si>
  <si>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</si>
  <si>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</si>
  <si>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</si>
  <si>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</si>
  <si>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</si>
  <si>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</si>
  <si>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</si>
  <si>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</si>
  <si>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</si>
  <si>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</si>
  <si>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</si>
  <si>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</si>
  <si>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</si>
  <si>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</si>
  <si>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</si>
  <si>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</si>
  <si>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</si>
  <si>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</si>
  <si>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</si>
  <si>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</si>
  <si>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</si>
  <si>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</si>
  <si>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</si>
  <si>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</si>
  <si>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</si>
  <si>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</si>
  <si>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</si>
  <si>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</si>
  <si>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</si>
  <si>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</si>
  <si>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</si>
  <si>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</si>
  <si>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</si>
  <si>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</si>
  <si>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</si>
  <si>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</si>
  <si>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</si>
  <si>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</si>
  <si>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</si>
  <si>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</si>
  <si>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</si>
  <si>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</si>
  <si>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</si>
  <si>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</si>
  <si>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</si>
  <si>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</si>
  <si>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</si>
  <si>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</si>
  <si>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</si>
  <si>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</si>
  <si>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</si>
  <si>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</si>
  <si>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</si>
  <si>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</si>
  <si>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</si>
  <si>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</si>
  <si>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</si>
  <si>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</si>
  <si>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</si>
  <si>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</si>
  <si>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</si>
  <si>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</si>
  <si>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</si>
  <si>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</si>
  <si>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</si>
  <si>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</si>
  <si>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</si>
  <si>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</si>
  <si>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</si>
  <si>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</si>
  <si>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</si>
  <si>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</si>
  <si>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</si>
  <si>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</si>
  <si>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</si>
  <si>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</si>
  <si>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</si>
  <si>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</si>
  <si>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</si>
  <si>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</si>
  <si>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</si>
  <si>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</si>
  <si>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</si>
  <si>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</si>
  <si>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</si>
  <si>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</si>
  <si>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</si>
  <si>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</si>
  <si>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</si>
  <si>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</si>
  <si>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</si>
  <si>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</si>
  <si>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</si>
  <si>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</si>
  <si>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</si>
  <si>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</si>
  <si>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</si>
  <si>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</si>
  <si>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</si>
  <si>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</si>
  <si>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</si>
  <si>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</si>
  <si>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</si>
  <si>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</si>
  <si>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</si>
  <si>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</si>
  <si>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</si>
  <si>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</si>
  <si>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</si>
  <si>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</si>
  <si>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</si>
  <si>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</si>
  <si>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</si>
  <si>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</si>
  <si>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</si>
  <si>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</si>
  <si>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</si>
  <si>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</si>
  <si>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</si>
  <si>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</si>
  <si>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</si>
  <si>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</si>
  <si>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</si>
  <si>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</si>
  <si>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</si>
  <si>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72 | 1</t>
  </si>
  <si>
    <t>6,6 | 3</t>
  </si>
  <si>
    <t>май, февраль</t>
  </si>
  <si>
    <t>7,5 | 1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</si>
  <si>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</si>
  <si>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</si>
  <si>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</si>
  <si>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</si>
  <si>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</si>
  <si>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</si>
  <si>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</si>
  <si>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6 | 122</t>
  </si>
  <si>
    <t>апрель, май</t>
  </si>
  <si>
    <t>№ 12 по ул. Строительная за 2016 год</t>
  </si>
  <si>
    <t>авг, сен, окт</t>
  </si>
  <si>
    <t>ноябрь, декабрь</t>
  </si>
  <si>
    <t>февраль, август</t>
  </si>
  <si>
    <t xml:space="preserve"> январь</t>
  </si>
  <si>
    <t>март, май</t>
  </si>
  <si>
    <t>июл, авг, дек</t>
  </si>
  <si>
    <t>мар, апр, июл</t>
  </si>
  <si>
    <t>сентябрь, январь</t>
  </si>
  <si>
    <t>фев, мар, окт</t>
  </si>
  <si>
    <t>август, сентябрь</t>
  </si>
  <si>
    <t>51 | 1</t>
  </si>
  <si>
    <t>30,6 | 24</t>
  </si>
  <si>
    <t>8,64 | 18</t>
  </si>
  <si>
    <t>978 | 1</t>
  </si>
  <si>
    <t>351,42 | 249</t>
  </si>
  <si>
    <t>234,28 | 136</t>
  </si>
  <si>
    <t>351,42 | 24</t>
  </si>
  <si>
    <t>234,28 | 24</t>
  </si>
  <si>
    <t>114,24 | 1</t>
  </si>
  <si>
    <t>585,7 | 2</t>
  </si>
  <si>
    <t>1455 | 28</t>
  </si>
  <si>
    <t>727,5 | 22</t>
  </si>
  <si>
    <t>0,2619 | 6</t>
  </si>
  <si>
    <t>14,55 | 40</t>
  </si>
  <si>
    <t>14,55 | 10</t>
  </si>
  <si>
    <t>14,55 | 12</t>
  </si>
  <si>
    <t>1455 | 32</t>
  </si>
  <si>
    <t>727,5 | 8</t>
  </si>
  <si>
    <t>32,4 | 1</t>
  </si>
  <si>
    <t>211 | 2</t>
  </si>
  <si>
    <t>242 | 24</t>
  </si>
  <si>
    <t>1455 | 74</t>
  </si>
  <si>
    <t>242 | 23</t>
  </si>
  <si>
    <t>6 | 127</t>
  </si>
  <si>
    <t>2982 | 77</t>
  </si>
  <si>
    <t>2982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</si>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</sst>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760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42866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367688.23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1671930.47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1704274.89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1704274.89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1704274.89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335343.81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1530656.0449428819</v>
      </c>
      <c r="G28" s="18">
        <f>и_ср_начисл-и_ср_стоимость_факт</f>
        <v>141274.42505711806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1187177.0899999999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953462.56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1116.9099756176922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2135613.69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2195111.04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357898.93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2643133.9500000002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2643133.9500000002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6353.955403509568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67099.489999999991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76097.240000000005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29985.63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67099.489999999991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67099.489999999991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3934.3397459339831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695221.14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755328.01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241995.66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765747.72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765747.72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9845.8846536979672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695425.87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800538.42999999993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323582.34000000003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695425.87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695425.87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6" sqref="B416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760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160184.21486302913</v>
      </c>
      <c r="F6" s="40"/>
      <c r="I6" s="27">
        <f>E6/1.18</f>
        <v>135749.33462968571</v>
      </c>
      <c r="J6" s="29">
        <f>[1]сумма!$Q$6</f>
        <v>12959.079134999998</v>
      </c>
      <c r="K6" s="29">
        <f>J6-I6</f>
        <v>-122790.25549468571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458.67124368874607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0.40400000000000003</v>
      </c>
      <c r="E8" s="48">
        <v>458.67124368874607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5495.1614160163081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34.927199999999999</v>
      </c>
      <c r="E25" s="48">
        <v>4324.3276148982577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>
        <v>1</v>
      </c>
      <c r="E27" s="48">
        <v>1170.8338011180501</v>
      </c>
      <c r="F27" s="49" t="s">
        <v>744</v>
      </c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15536.726025532616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3.4079999999999999</v>
      </c>
      <c r="E43" s="48">
        <v>3134.711850929617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24.34</v>
      </c>
      <c r="E44" s="48">
        <v>2066.6511407498142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5.46</v>
      </c>
      <c r="E47" s="56">
        <v>4435.3017413436155</v>
      </c>
      <c r="F47" s="49" t="s">
        <v>761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4</v>
      </c>
      <c r="E50" s="56">
        <v>177.82478457088197</v>
      </c>
      <c r="F50" s="49" t="s">
        <v>762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>
        <v>2</v>
      </c>
      <c r="E59" s="56">
        <v>5601.5877961798715</v>
      </c>
      <c r="F59" s="49" t="s">
        <v>730</v>
      </c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>
        <v>4</v>
      </c>
      <c r="E64" s="56">
        <v>120.64871175881612</v>
      </c>
      <c r="F64" s="49" t="s">
        <v>740</v>
      </c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3819.4762486140135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>
        <v>6</v>
      </c>
      <c r="E78" s="48">
        <v>3253.2216655846496</v>
      </c>
      <c r="F78" s="33" t="s">
        <v>739</v>
      </c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>
        <v>3</v>
      </c>
      <c r="E83" s="35">
        <v>176.47364143905639</v>
      </c>
      <c r="F83" s="33" t="s">
        <v>744</v>
      </c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>
        <v>1</v>
      </c>
      <c r="E84" s="35">
        <v>171.03319785515708</v>
      </c>
      <c r="F84" s="33" t="s">
        <v>744</v>
      </c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>
        <v>1.2</v>
      </c>
      <c r="E85" s="35">
        <v>218.74774373515035</v>
      </c>
      <c r="F85" s="33" t="s">
        <v>734</v>
      </c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22592.546404770455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108</v>
      </c>
      <c r="E91" s="35">
        <v>1131.4209531492156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38</v>
      </c>
      <c r="E96" s="35">
        <v>21461.125451621239</v>
      </c>
      <c r="F96" s="33" t="s">
        <v>737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4324.5428412378405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34.927199999999999</v>
      </c>
      <c r="E101" s="35">
        <v>4324.5428412378405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97775.886171517108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1.2474000000000001</v>
      </c>
      <c r="E106" s="56">
        <v>1322.4223725101133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91822.546428284448</v>
      </c>
      <c r="F107" s="49" t="s">
        <v>732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4630.9173707225382</v>
      </c>
      <c r="F108" s="49" t="s">
        <v>732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6197.8522912717826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1.2474000000000001</v>
      </c>
      <c r="E120" s="56">
        <v>1308.265262173109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>
        <v>1</v>
      </c>
      <c r="E125" s="48">
        <v>890.1181388400272</v>
      </c>
      <c r="F125" s="49" t="s">
        <v>730</v>
      </c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2119.6063654248655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231.40551466579311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5</v>
      </c>
      <c r="E142" s="48">
        <v>127.12619995826863</v>
      </c>
      <c r="F142" s="49" t="s">
        <v>763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</v>
      </c>
      <c r="E147" s="48">
        <v>127.99091919330711</v>
      </c>
      <c r="F147" s="49" t="s">
        <v>744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12</v>
      </c>
      <c r="E148" s="48">
        <v>463.82471881986828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0.50749999999999995</v>
      </c>
      <c r="E158" s="48">
        <v>437.09933603425776</v>
      </c>
      <c r="F158" s="49" t="s">
        <v>730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>
        <v>2</v>
      </c>
      <c r="E168" s="48">
        <v>492.4158361622849</v>
      </c>
      <c r="F168" s="49" t="s">
        <v>732</v>
      </c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3983.3522203802618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>
        <v>4</v>
      </c>
      <c r="E170" s="48">
        <v>1625.5686718125319</v>
      </c>
      <c r="F170" s="49" t="s">
        <v>742</v>
      </c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>
        <v>1</v>
      </c>
      <c r="E173" s="48">
        <v>614.58961192751451</v>
      </c>
      <c r="F173" s="49" t="s">
        <v>730</v>
      </c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0.25</v>
      </c>
      <c r="E176" s="48">
        <v>394.87586427055572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>
        <v>0.3</v>
      </c>
      <c r="E187" s="48">
        <v>1348.3180723696596</v>
      </c>
      <c r="F187" s="49" t="s">
        <v>730</v>
      </c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163740.83930172509</v>
      </c>
      <c r="F197" s="75"/>
      <c r="I197" s="27">
        <f>E197/1.18</f>
        <v>138763.42313705516</v>
      </c>
      <c r="J197" s="29">
        <f>[1]сумма!$Q$11</f>
        <v>31082.599499999997</v>
      </c>
      <c r="K197" s="29">
        <f>J197-I197</f>
        <v>-107680.82363705516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163740.83930172509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7.4844000000000017</v>
      </c>
      <c r="E199" s="35">
        <v>29505.462592542481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14.604000000000005</v>
      </c>
      <c r="E200" s="35">
        <v>23030.007498608142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5.86</v>
      </c>
      <c r="E202" s="35">
        <v>150.46712540613089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5.86</v>
      </c>
      <c r="E203" s="35">
        <v>3314.9280392736418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>
        <v>1</v>
      </c>
      <c r="E204" s="35">
        <v>258.03516709408592</v>
      </c>
      <c r="F204" s="49" t="s">
        <v>739</v>
      </c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5.86</v>
      </c>
      <c r="E210" s="35">
        <v>7457.2937410734794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176.19</v>
      </c>
      <c r="E211" s="35">
        <v>62838.453784567508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9</v>
      </c>
      <c r="E215" s="35">
        <v>1869.4201145598799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1447.5212871243798</v>
      </c>
      <c r="F217" s="49" t="s">
        <v>737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>
        <v>4</v>
      </c>
      <c r="E219" s="35">
        <v>12362.748999488269</v>
      </c>
      <c r="F219" s="49" t="s">
        <v>732</v>
      </c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>
        <v>4</v>
      </c>
      <c r="E221" s="35">
        <v>11935.685662781505</v>
      </c>
      <c r="F221" s="49" t="s">
        <v>765</v>
      </c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>
        <v>2</v>
      </c>
      <c r="E224" s="35">
        <v>2444.4871818914817</v>
      </c>
      <c r="F224" s="49" t="s">
        <v>730</v>
      </c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>
        <v>10</v>
      </c>
      <c r="E225" s="35">
        <v>5302.1068954809743</v>
      </c>
      <c r="F225" s="49" t="s">
        <v>739</v>
      </c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231.40551466579311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16436.984268951961</v>
      </c>
      <c r="F232" s="33"/>
      <c r="I232" s="27">
        <f>E232/1.18</f>
        <v>13929.647685552511</v>
      </c>
      <c r="J232" s="29">
        <f>[1]сумма!$M$13</f>
        <v>4000.8600000000006</v>
      </c>
      <c r="K232" s="29">
        <f>J232-I232</f>
        <v>-9928.7876855525101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16436.984268951961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8</v>
      </c>
      <c r="E240" s="35">
        <v>146.44956706725137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>
        <v>4</v>
      </c>
      <c r="E242" s="35">
        <v>2351.2614362928825</v>
      </c>
      <c r="F242" s="33" t="s">
        <v>742</v>
      </c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12.5</v>
      </c>
      <c r="E252" s="35">
        <v>9237.2234247256965</v>
      </c>
      <c r="F252" s="33" t="s">
        <v>766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24</v>
      </c>
      <c r="E253" s="35">
        <v>4629.0641977098157</v>
      </c>
      <c r="F253" s="33" t="s">
        <v>732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72.98564315631144</v>
      </c>
      <c r="F257" s="33" t="s">
        <v>739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76700.160697875588</v>
      </c>
      <c r="F266" s="75"/>
      <c r="I266" s="27">
        <f>E266/1.18</f>
        <v>65000.136184640331</v>
      </c>
      <c r="J266" s="29">
        <f>[1]сумма!$Q$15</f>
        <v>14033.079052204816</v>
      </c>
      <c r="K266" s="29">
        <f>J266-I266</f>
        <v>-50967.057132435511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76700.160697875588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2.4340000000000002</v>
      </c>
      <c r="E268" s="35">
        <v>7490.3548982371776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0.6</v>
      </c>
      <c r="E269" s="35">
        <v>2077.0059190875218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6</v>
      </c>
      <c r="E270" s="35">
        <v>1147.2281320896882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3</v>
      </c>
      <c r="E271" s="35">
        <v>614.89353849677741</v>
      </c>
      <c r="F271" s="33" t="s">
        <v>746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1</v>
      </c>
      <c r="E273" s="35">
        <v>89.423554841950207</v>
      </c>
      <c r="F273" s="33" t="s">
        <v>740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2</v>
      </c>
      <c r="E276" s="35">
        <v>28.69262515340537</v>
      </c>
      <c r="F276" s="33" t="s">
        <v>739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1</v>
      </c>
      <c r="E277" s="35">
        <v>246.74264990907787</v>
      </c>
      <c r="F277" s="33" t="s">
        <v>738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4</v>
      </c>
      <c r="E278" s="35">
        <v>4939.2309752319607</v>
      </c>
      <c r="F278" s="33" t="s">
        <v>742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30</v>
      </c>
      <c r="E282" s="35">
        <v>36309.262207336833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>
        <v>7</v>
      </c>
      <c r="E283" s="35">
        <v>211.65701087026449</v>
      </c>
      <c r="F283" s="33" t="s">
        <v>742</v>
      </c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</v>
      </c>
      <c r="E284" s="35">
        <v>898.14350075211235</v>
      </c>
      <c r="F284" s="33" t="s">
        <v>740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>
        <v>1</v>
      </c>
      <c r="E285" s="35">
        <v>44.515981237049054</v>
      </c>
      <c r="F285" s="33" t="s">
        <v>764</v>
      </c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</v>
      </c>
      <c r="E288" s="35">
        <v>77.286184275012829</v>
      </c>
      <c r="F288" s="33" t="s">
        <v>741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12</v>
      </c>
      <c r="E293" s="35">
        <v>1471.1994885378042</v>
      </c>
      <c r="F293" s="33" t="s">
        <v>767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>
        <v>40</v>
      </c>
      <c r="E303" s="35">
        <v>1716.0438787799887</v>
      </c>
      <c r="F303" s="33" t="s">
        <v>768</v>
      </c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>
        <v>1</v>
      </c>
      <c r="E304" s="35">
        <v>82.767338661240686</v>
      </c>
      <c r="F304" s="33" t="s">
        <v>737</v>
      </c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>
        <v>1</v>
      </c>
      <c r="E305" s="35">
        <v>116.92685327718775</v>
      </c>
      <c r="F305" s="33" t="s">
        <v>738</v>
      </c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3</v>
      </c>
      <c r="E308" s="35">
        <v>308.0227701631519</v>
      </c>
      <c r="F308" s="33" t="s">
        <v>769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3</v>
      </c>
      <c r="E309" s="35">
        <v>361.33123258451951</v>
      </c>
      <c r="F309" s="33" t="s">
        <v>742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218.86127331800859</v>
      </c>
      <c r="F310" s="33" t="s">
        <v>740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4</v>
      </c>
      <c r="E312" s="35">
        <v>426.60492021583087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12</v>
      </c>
      <c r="E319" s="35">
        <v>7237.0566937058256</v>
      </c>
      <c r="F319" s="33" t="s">
        <v>737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1155.1001550301187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24</v>
      </c>
      <c r="E328" s="35">
        <v>1293.4535825176972</v>
      </c>
      <c r="F328" s="33" t="s">
        <v>718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1048.6707301064084</v>
      </c>
      <c r="F333" s="33" t="s">
        <v>742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22</v>
      </c>
      <c r="E334" s="35">
        <v>1990.1938151246331</v>
      </c>
      <c r="F334" s="33" t="s">
        <v>718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49</v>
      </c>
      <c r="E335" s="35">
        <v>2413.209646543608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7</v>
      </c>
      <c r="E336" s="35">
        <v>2637.0527543927369</v>
      </c>
      <c r="F336" s="33" t="s">
        <v>770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</v>
      </c>
      <c r="E337" s="35">
        <v>49.228387398020629</v>
      </c>
      <c r="F337" s="33" t="s">
        <v>737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332878.31153140985</v>
      </c>
      <c r="F338" s="75"/>
      <c r="I338" s="27">
        <f>E338/1.18</f>
        <v>282100.26400966936</v>
      </c>
      <c r="J338" s="29">
        <f>[1]сумма!$Q$17</f>
        <v>27117.06</v>
      </c>
      <c r="K338" s="29">
        <f>J338-I338</f>
        <v>-254983.20400966937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332878.31153140985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747</v>
      </c>
      <c r="E340" s="84">
        <v>367.77398627159681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771</v>
      </c>
      <c r="E342" s="48">
        <v>325.18308507192751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772</v>
      </c>
      <c r="E343" s="84">
        <v>3073.9343240351977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773</v>
      </c>
      <c r="E344" s="84">
        <v>809.50213422762783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748</v>
      </c>
      <c r="E345" s="84">
        <v>47.194353462968742</v>
      </c>
      <c r="F345" s="49" t="s">
        <v>749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774</v>
      </c>
      <c r="E346" s="48">
        <v>3317.8814229334725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750</v>
      </c>
      <c r="E347" s="48">
        <v>23.818381580500063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775</v>
      </c>
      <c r="E349" s="48">
        <v>198495.31353671898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776</v>
      </c>
      <c r="E350" s="48">
        <v>55102.833353921036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777</v>
      </c>
      <c r="E351" s="48">
        <v>43720.695998252755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778</v>
      </c>
      <c r="E352" s="48">
        <v>23533.852359571552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779</v>
      </c>
      <c r="E353" s="84">
        <v>1309.1620385880376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780</v>
      </c>
      <c r="E354" s="48">
        <v>2751.1665567741456</v>
      </c>
      <c r="F354" s="49" t="s">
        <v>751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264533.01495020557</v>
      </c>
      <c r="F355" s="75"/>
      <c r="I355" s="27">
        <f>E355/1.18</f>
        <v>224180.52114424203</v>
      </c>
      <c r="J355" s="29">
        <f>[1]сумма!$Q$19</f>
        <v>27334.060541112922</v>
      </c>
      <c r="K355" s="29">
        <f>J355-I355</f>
        <v>-196846.46060312912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127259.93512436052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781</v>
      </c>
      <c r="E358" s="89">
        <v>21504.244063267721</v>
      </c>
      <c r="F358" s="49" t="s">
        <v>753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782</v>
      </c>
      <c r="E359" s="89">
        <v>36963.497668785632</v>
      </c>
      <c r="F359" s="49" t="s">
        <v>753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783</v>
      </c>
      <c r="E360" s="89">
        <v>278.40722726925873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784</v>
      </c>
      <c r="E361" s="89">
        <v>568.81562386955864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785</v>
      </c>
      <c r="E362" s="89">
        <v>963.06612751997829</v>
      </c>
      <c r="F362" s="49" t="s">
        <v>752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786</v>
      </c>
      <c r="E364" s="89">
        <v>2782.087407560879</v>
      </c>
      <c r="F364" s="49" t="s">
        <v>754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787</v>
      </c>
      <c r="E365" s="89">
        <v>14025.188547858641</v>
      </c>
      <c r="F365" s="49" t="s">
        <v>755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788</v>
      </c>
      <c r="E366" s="89">
        <v>13539.135730967413</v>
      </c>
      <c r="F366" s="49" t="s">
        <v>756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789</v>
      </c>
      <c r="E367" s="89">
        <v>2846.3802980018172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789</v>
      </c>
      <c r="E368" s="89">
        <v>4156.3554138727231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790</v>
      </c>
      <c r="E369" s="89">
        <v>3428.2207930262712</v>
      </c>
      <c r="F369" s="49" t="s">
        <v>757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758</v>
      </c>
      <c r="E370" s="89">
        <v>6429.3488291881449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791</v>
      </c>
      <c r="E371" s="89">
        <v>18141.248808153912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9.3000000000000007</v>
      </c>
      <c r="E373" s="89">
        <v>1633.9385850185308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137273.07982584508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792</v>
      </c>
      <c r="E375" s="93">
        <v>31790.496725855679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793</v>
      </c>
      <c r="E377" s="95">
        <v>3134.9390342880661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794</v>
      </c>
      <c r="E378" s="95">
        <v>6622.1198873411686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795</v>
      </c>
      <c r="E379" s="95">
        <v>65191.795205224713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796</v>
      </c>
      <c r="E380" s="95">
        <v>22824.956582080034</v>
      </c>
      <c r="F380" s="49" t="s">
        <v>759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796</v>
      </c>
      <c r="E382" s="95">
        <v>4060.865290409386</v>
      </c>
      <c r="F382" s="49" t="s">
        <v>797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796</v>
      </c>
      <c r="E383" s="95">
        <v>2090.6488776133001</v>
      </c>
      <c r="F383" s="49" t="s">
        <v>798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9</v>
      </c>
      <c r="E385" s="95">
        <v>1557.2582230327141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108525.30196692659</v>
      </c>
      <c r="F386" s="75"/>
      <c r="I386" s="27">
        <f>E386/1.18</f>
        <v>91970.594887225932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108525.30196692659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61918.656946886746</v>
      </c>
      <c r="F388" s="75"/>
      <c r="I388" s="27">
        <f>E388/1.18</f>
        <v>52473.438090581993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61918.656946886746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345738.5949428819</v>
      </c>
      <c r="F390" s="75"/>
      <c r="I390" s="27">
        <f>E390/1.18</f>
        <v>292998.80927362875</v>
      </c>
      <c r="J390" s="27">
        <f>SUM(I6:I390)</f>
        <v>1297166.1690422818</v>
      </c>
      <c r="K390" s="27">
        <f>J390*1.01330668353499*1.18</f>
        <v>1551024.0355203068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345738.5949428819</v>
      </c>
      <c r="F391" s="49" t="s">
        <v>731</v>
      </c>
      <c r="I391" s="27">
        <f>E6+E197+E232+E266+E338+E355+E386+E388+E390</f>
        <v>1530656.0794698927</v>
      </c>
      <c r="J391" s="27">
        <f>I391-K391</f>
        <v>1191492.3032311709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2017-05-18T02:29:41Z</dcterms:modified>
</cp:coreProperties>
</file>